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oustic Results — 4cm Gap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<sst xmlns="http://schemas.openxmlformats.org/spreadsheetml/2006/main" count="56" uniqueCount="44">
  <si>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Wool Acoustic Panels — Absorption Results with 4cm Air Gap (Near-Field Tabletop Method)</t>
  </si>
  <si>
    <t xml:space="preserve">4cm airgap between sample and table. Reference: table_Avg from same session (Mar 31). Same-session measurement — no cross-session calibration required. 2kHz excluded — edge diffraction artefact at 15cm sample size. NRC = avg(α500, α1k, α4k). ⚠ clay_drape: rigid surface + airgap creates resonant cavity — NRC unreliable for this configuration.</t>
  </si>
  <si>
    <t xml:space="preserve">Sample</t>
  </si>
  <si>
    <t xml:space="preserve">Table ref
500Hz (dB)</t>
  </si>
  <si>
    <t xml:space="preserve">Table ref
1kHz (dB)</t>
  </si>
  <si>
    <t xml:space="preserve">Table ref
4kHz (dB)</t>
  </si>
  <si>
    <t xml:space="preserve">Sample SPL
500Hz (dB)</t>
  </si>
  <si>
    <t xml:space="preserve">Sample SPL
1kHz (dB)</t>
  </si>
  <si>
    <t xml:space="preserve">Sample SPL
4kHz (dB)</t>
  </si>
  <si>
    <t xml:space="preserve">ΔL
500Hz</t>
  </si>
  <si>
    <t xml:space="preserve">ΔL
1kHz</t>
  </si>
  <si>
    <t xml:space="preserve">ΔL
4kHz</t>
  </si>
  <si>
    <t xml:space="preserve">α
500Hz</t>
  </si>
  <si>
    <t xml:space="preserve">α
1kHz</t>
  </si>
  <si>
    <t xml:space="preserve">α
4kHz</t>
  </si>
  <si>
    <t xml:space="preserve">NRC</t>
  </si>
  <si>
    <t xml:space="preserve">Acoustic role</t>
  </si>
  <si>
    <t xml:space="preserve">2_Layer_gap_avg</t>
  </si>
  <si>
    <t xml:space="preserve">Absorber — good</t>
  </si>
  <si>
    <t xml:space="preserve">3_layer_gap_avg</t>
  </si>
  <si>
    <t xml:space="preserve">4_layer_gap_avg</t>
  </si>
  <si>
    <t xml:space="preserve">leather_gap_Avg</t>
  </si>
  <si>
    <t xml:space="preserve">noodles_gap_avg</t>
  </si>
  <si>
    <t xml:space="preserve">cutout_gap_avg</t>
  </si>
  <si>
    <t xml:space="preserve">woven_gap_Avg</t>
  </si>
  <si>
    <t xml:space="preserve">engraved_gap_Avg</t>
  </si>
  <si>
    <t xml:space="preserve">tufted_gap_avg</t>
  </si>
  <si>
    <t xml:space="preserve">sun_gap_Avg</t>
  </si>
  <si>
    <t xml:space="preserve">clay_drape_gap_avg</t>
  </si>
  <si>
    <t xml:space="preserve">Resonant cavity effect — see note</t>
  </si>
  <si>
    <t xml:space="preserve">bubbles_gap_avg</t>
  </si>
  <si>
    <t xml:space="preserve">waves_gap_Avg</t>
  </si>
  <si>
    <t xml:space="preserve">LEGEND &amp; METHODOLOGY NOTES</t>
  </si>
  <si>
    <t xml:space="preserve">Blue cells</t>
  </si>
  <si>
    <t xml:space="preserve">Raw SPL values (dB) exported directly from REW. Table reference and all panels measured in the same session — no cross-session calibration applied.</t>
  </si>
  <si>
    <t xml:space="preserve">Green cells</t>
  </si>
  <si>
    <t xml:space="preserve">Formula-calculated values (ΔL, α, NRC) — update automatically if blue inputs are corrected.</t>
  </si>
  <si>
    <t xml:space="preserve">avg(α500, α1k, α4k) rounded to nearest 0.05. 2kHz excluded — wavelength ≈ sample size causes edge diffraction artefact at 15cm.</t>
  </si>
  <si>
    <t xml:space="preserve">Airgap</t>
  </si>
  <si>
    <t xml:space="preserve">4cm gap between sample underside and table. Shifts absorption curve to lower frequencies and significantly increases mid-frequency NRC across all samples.</t>
  </si>
  <si>
    <t xml:space="preserve">clay_drape ⚠</t>
  </si>
  <si>
    <t xml:space="preserve">Rigid bioclay + 4cm airgap creates a Helmholtz-type resonant cavity. Apparent absorption at 1kHz decreases rather than increases. NRC should not be compared directly to other samples in this configuration.</t>
  </si>
  <si>
    <t xml:space="preserve">Limitation</t>
  </si>
  <si>
    <t xml:space="preserve">Near-field tabletop method, NOT ISO 354. Same-session reference improves reliability vs previous cross-session file. Accuracy ±2–3 dB. Valid for comparative PoC purposes.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</si>
</sst>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\+0.00;\-0.00;0.0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3D26"/>
      <name val="Arial"/>
      <family val="0"/>
      <charset val="1"/>
    </font>
    <font>
      <sz val="10"/>
      <color rgb="FF0000CC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D3D1A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0"/>
      <color rgb="FFBF360C"/>
      <name val="Arial"/>
      <family val="0"/>
      <charset val="1"/>
    </font>
    <font>
      <b val="true"/>
      <sz val="9"/>
      <color rgb="FF0000CC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9"/>
      <color rgb="FF1A5C2E"/>
      <name val="Arial"/>
      <family val="0"/>
      <charset val="1"/>
    </font>
    <font>
      <b val="true"/>
      <sz val="9"/>
      <color rgb="FF0D3D1A"/>
      <name val="Arial"/>
      <family val="0"/>
      <charset val="1"/>
    </font>
    <font>
      <b val="true"/>
      <sz val="9"/>
      <color rgb="FF1B5E20"/>
      <name val="Arial"/>
      <family val="0"/>
      <charset val="1"/>
    </font>
    <font>
      <b val="true"/>
      <sz val="9"/>
      <color rgb="FFBF360C"/>
      <name val="Arial"/>
      <family val="0"/>
      <charset val="1"/>
    </font>
    <font>
      <b val="true"/>
      <sz val="9"/>
      <color rgb="FFE651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A3D26"/>
        <bgColor rgb="FF0D3D1A"/>
      </patternFill>
    </fill>
    <fill>
      <patternFill patternType="solid">
        <fgColor rgb="FF2C4A5A"/>
        <bgColor rgb="FF3A5A4A"/>
      </patternFill>
    </fill>
    <fill>
      <patternFill patternType="solid">
        <fgColor rgb="FF3A5A4A"/>
        <bgColor rgb="FF2C4A5A"/>
      </patternFill>
    </fill>
    <fill>
      <patternFill patternType="solid">
        <fgColor rgb="FF4A3A6A"/>
        <bgColor rgb="FF2C4A5A"/>
      </patternFill>
    </fill>
    <fill>
      <patternFill patternType="solid">
        <fgColor rgb="FF1A5C2E"/>
        <bgColor rgb="FF1B5E20"/>
      </patternFill>
    </fill>
    <fill>
      <patternFill patternType="solid">
        <fgColor rgb="FF0D3D1A"/>
        <bgColor rgb="FF1A3D26"/>
      </patternFill>
    </fill>
    <fill>
      <patternFill patternType="solid">
        <fgColor rgb="FF2E4A1A"/>
        <bgColor rgb="FF1A3D26"/>
      </patternFill>
    </fill>
    <fill>
      <patternFill patternType="solid">
        <fgColor rgb="FFE8F5E9"/>
        <bgColor rgb="FFF0F7F0"/>
      </patternFill>
    </fill>
    <fill>
      <patternFill patternType="solid">
        <fgColor rgb="FFF8F8FF"/>
        <bgColor rgb="FFFFFFFF"/>
      </patternFill>
    </fill>
    <fill>
      <patternFill patternType="solid">
        <fgColor rgb="FFF0F7F0"/>
        <bgColor rgb="FFE8F5E9"/>
      </patternFill>
    </fill>
    <fill>
      <patternFill patternType="solid">
        <fgColor rgb="FFC8E6C9"/>
        <bgColor rgb="FFE0E0E0"/>
      </patternFill>
    </fill>
    <fill>
      <patternFill patternType="solid">
        <fgColor rgb="FFFFF3E0"/>
        <bgColor rgb="FFFFF8E1"/>
      </patternFill>
    </fill>
    <fill>
      <patternFill patternType="solid">
        <fgColor rgb="FFFFF8E1"/>
        <bgColor rgb="FFFFF3E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 diagonalUp="false" diagonalDown="false">
      <left style="thin">
        <color rgb="FFA5D6A7"/>
      </left>
      <right style="thin">
        <color rgb="FFA5D6A7"/>
      </right>
      <top style="thin">
        <color rgb="FFA5D6A7"/>
      </top>
      <bottom style="thin">
        <color rgb="FFA5D6A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1A5C2E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2C4A5A"/>
      <rgbColor rgb="FFE0E0E0"/>
      <rgbColor rgb="FF000080"/>
      <rgbColor rgb="FFFF00FF"/>
      <rgbColor rgb="FFFFFF00"/>
      <rgbColor rgb="FF00FFFF"/>
      <rgbColor rgb="FF800080"/>
      <rgbColor rgb="FF800000"/>
      <rgbColor rgb="FF3A5A4A"/>
      <rgbColor rgb="FF0000FF"/>
      <rgbColor rgb="FF00CCFF"/>
      <rgbColor rgb="FFF0F7F0"/>
      <rgbColor rgb="FFC8E6C9"/>
      <rgbColor rgb="FFFFF3E0"/>
      <rgbColor rgb="FFA5D6A7"/>
      <rgbColor rgb="FFFF99CC"/>
      <rgbColor rgb="FFCC99FF"/>
      <rgbColor rgb="FFF8F8FF"/>
      <rgbColor rgb="FF3366FF"/>
      <rgbColor rgb="FF33CCCC"/>
      <rgbColor rgb="FF99CC00"/>
      <rgbColor rgb="FFFFCC00"/>
      <rgbColor rgb="FFFF9900"/>
      <rgbColor rgb="FFE65100"/>
      <rgbColor rgb="FF666666"/>
      <rgbColor rgb="FF969696"/>
      <rgbColor rgb="FF1A3D26"/>
      <rgbColor rgb="FF339966"/>
      <rgbColor rgb="FF0D3D1A"/>
      <rgbColor rgb="FF2E4A1A"/>
      <rgbColor rgb="FFBF360C"/>
      <rgbColor rgb="FF993366"/>
      <rgbColor rgb="FF4A3A6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0"/>
    <col collapsed="false" customWidth="true" hidden="false" outlineLevel="0" max="7" min="5" style="0" width="11"/>
    <col collapsed="false" customWidth="true" hidden="false" outlineLevel="0" max="14" min="8" style="0" width="8"/>
    <col collapsed="false" customWidth="true" hidden="false" outlineLevel="0" max="15" min="15" style="0" width="3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42" hidden="false" customHeight="tru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9" t="s">
        <v>16</v>
      </c>
    </row>
    <row r="4" customFormat="false" ht="18" hidden="false" customHeight="true" outlineLevel="0" collapsed="false">
      <c r="A4" s="10" t="s">
        <v>17</v>
      </c>
      <c r="B4" s="11" t="n">
        <v>68.93</v>
      </c>
      <c r="C4" s="11" t="n">
        <v>64.16</v>
      </c>
      <c r="D4" s="11" t="n">
        <v>71.51</v>
      </c>
      <c r="E4" s="11" t="n">
        <v>68.31</v>
      </c>
      <c r="F4" s="11" t="n">
        <v>59.64</v>
      </c>
      <c r="G4" s="11" t="n">
        <v>67.67</v>
      </c>
      <c r="H4" s="12" t="n">
        <f aca="false">B4-E4</f>
        <v>0.620000000000005</v>
      </c>
      <c r="I4" s="12" t="n">
        <f aca="false">C4-F4</f>
        <v>4.52</v>
      </c>
      <c r="J4" s="12" t="n">
        <f aca="false">D4-G4</f>
        <v>3.84</v>
      </c>
      <c r="K4" s="13" t="n">
        <f aca="false">MAX(0,MIN(1,1-10^(-H4/10)))</f>
        <v>0.133038124241784</v>
      </c>
      <c r="L4" s="13" t="n">
        <f aca="false">MAX(0,MIN(1,1-10^(-I4/10)))</f>
        <v>0.646816830208043</v>
      </c>
      <c r="M4" s="13" t="n">
        <f aca="false">MAX(0,MIN(1,1-10^(-J4/10)))</f>
        <v>0.586952498009839</v>
      </c>
      <c r="N4" s="14" t="n">
        <f aca="false">ROUND(AVERAGE(K4,L4,M4)/0.05,0)*0.05</f>
        <v>0.45</v>
      </c>
      <c r="O4" s="15" t="s">
        <v>18</v>
      </c>
    </row>
    <row r="5" customFormat="false" ht="18" hidden="false" customHeight="true" outlineLevel="0" collapsed="false">
      <c r="A5" s="10" t="s">
        <v>19</v>
      </c>
      <c r="B5" s="11" t="n">
        <v>68.93</v>
      </c>
      <c r="C5" s="11" t="n">
        <v>64.16</v>
      </c>
      <c r="D5" s="11" t="n">
        <v>71.51</v>
      </c>
      <c r="E5" s="11" t="n">
        <v>68.39</v>
      </c>
      <c r="F5" s="11" t="n">
        <v>58.33</v>
      </c>
      <c r="G5" s="11" t="n">
        <v>69</v>
      </c>
      <c r="H5" s="12" t="n">
        <f aca="false">B5-E5</f>
        <v>0.540000000000006</v>
      </c>
      <c r="I5" s="12" t="n">
        <f aca="false">C5-F5</f>
        <v>5.83</v>
      </c>
      <c r="J5" s="12" t="n">
        <f aca="false">D5-G5</f>
        <v>2.51000000000001</v>
      </c>
      <c r="K5" s="13" t="n">
        <f aca="false">MAX(0,MIN(1,1-10^(-H5/10)))</f>
        <v>0.116920099581439</v>
      </c>
      <c r="L5" s="13" t="n">
        <f aca="false">MAX(0,MIN(1,1-10^(-I5/10)))</f>
        <v>0.738783864560079</v>
      </c>
      <c r="M5" s="13" t="n">
        <f aca="false">MAX(0,MIN(1,1-10^(-J5/10)))</f>
        <v>0.43895202396753</v>
      </c>
      <c r="N5" s="14" t="n">
        <f aca="false">ROUND(AVERAGE(K5,L5,M5)/0.05,0)*0.05</f>
        <v>0.45</v>
      </c>
      <c r="O5" s="15" t="s">
        <v>18</v>
      </c>
    </row>
    <row r="6" customFormat="false" ht="18" hidden="false" customHeight="true" outlineLevel="0" collapsed="false">
      <c r="A6" s="10" t="s">
        <v>20</v>
      </c>
      <c r="B6" s="11" t="n">
        <v>68.93</v>
      </c>
      <c r="C6" s="11" t="n">
        <v>64.16</v>
      </c>
      <c r="D6" s="11" t="n">
        <v>71.51</v>
      </c>
      <c r="E6" s="11" t="n">
        <v>67.82</v>
      </c>
      <c r="F6" s="11" t="n">
        <v>57.89</v>
      </c>
      <c r="G6" s="11" t="n">
        <v>68.93</v>
      </c>
      <c r="H6" s="12" t="n">
        <f aca="false">B6-E6</f>
        <v>1.11000000000001</v>
      </c>
      <c r="I6" s="12" t="n">
        <f aca="false">C6-F6</f>
        <v>6.27</v>
      </c>
      <c r="J6" s="12" t="n">
        <f aca="false">D6-G6</f>
        <v>2.58</v>
      </c>
      <c r="K6" s="13" t="n">
        <f aca="false">MAX(0,MIN(1,1-10^(-H6/10)))</f>
        <v>0.225538202197484</v>
      </c>
      <c r="L6" s="13" t="n">
        <f aca="false">MAX(0,MIN(1,1-10^(-I6/10)))</f>
        <v>0.763952176681942</v>
      </c>
      <c r="M6" s="13" t="n">
        <f aca="false">MAX(0,MIN(1,1-10^(-J6/10)))</f>
        <v>0.447922560719242</v>
      </c>
      <c r="N6" s="14" t="n">
        <f aca="false">ROUND(AVERAGE(K6,L6,M6)/0.05,0)*0.05</f>
        <v>0.5</v>
      </c>
      <c r="O6" s="15" t="s">
        <v>18</v>
      </c>
    </row>
    <row r="7" customFormat="false" ht="18" hidden="false" customHeight="true" outlineLevel="0" collapsed="false">
      <c r="A7" s="10" t="s">
        <v>21</v>
      </c>
      <c r="B7" s="11" t="n">
        <v>68.93</v>
      </c>
      <c r="C7" s="11" t="n">
        <v>64.16</v>
      </c>
      <c r="D7" s="11" t="n">
        <v>71.51</v>
      </c>
      <c r="E7" s="11" t="n">
        <v>67.75</v>
      </c>
      <c r="F7" s="11" t="n">
        <v>59.26</v>
      </c>
      <c r="G7" s="11" t="n">
        <v>69.22</v>
      </c>
      <c r="H7" s="12" t="n">
        <f aca="false">B7-E7</f>
        <v>1.18000000000001</v>
      </c>
      <c r="I7" s="12" t="n">
        <f aca="false">C7-F7</f>
        <v>4.9</v>
      </c>
      <c r="J7" s="12" t="n">
        <f aca="false">D7-G7</f>
        <v>2.29000000000001</v>
      </c>
      <c r="K7" s="13" t="n">
        <f aca="false">MAX(0,MIN(1,1-10^(-H7/10)))</f>
        <v>0.237920989974589</v>
      </c>
      <c r="L7" s="13" t="n">
        <f aca="false">MAX(0,MIN(1,1-10^(-I7/10)))</f>
        <v>0.676406343070372</v>
      </c>
      <c r="M7" s="13" t="n">
        <f aca="false">MAX(0,MIN(1,1-10^(-J7/10)))</f>
        <v>0.409798919828157</v>
      </c>
      <c r="N7" s="14" t="n">
        <f aca="false">ROUND(AVERAGE(K7,L7,M7)/0.05,0)*0.05</f>
        <v>0.45</v>
      </c>
      <c r="O7" s="15" t="s">
        <v>18</v>
      </c>
    </row>
    <row r="8" customFormat="false" ht="18" hidden="false" customHeight="true" outlineLevel="0" collapsed="false">
      <c r="A8" s="10" t="s">
        <v>22</v>
      </c>
      <c r="B8" s="11" t="n">
        <v>68.93</v>
      </c>
      <c r="C8" s="11" t="n">
        <v>64.16</v>
      </c>
      <c r="D8" s="11" t="n">
        <v>71.51</v>
      </c>
      <c r="E8" s="11" t="n">
        <v>67.75</v>
      </c>
      <c r="F8" s="11" t="n">
        <v>58.25</v>
      </c>
      <c r="G8" s="11" t="n">
        <v>68.85</v>
      </c>
      <c r="H8" s="12" t="n">
        <f aca="false">B8-E8</f>
        <v>1.18000000000001</v>
      </c>
      <c r="I8" s="12" t="n">
        <f aca="false">C8-F8</f>
        <v>5.91</v>
      </c>
      <c r="J8" s="12" t="n">
        <f aca="false">D8-G8</f>
        <v>2.66000000000001</v>
      </c>
      <c r="K8" s="13" t="n">
        <f aca="false">MAX(0,MIN(1,1-10^(-H8/10)))</f>
        <v>0.237920989974589</v>
      </c>
      <c r="L8" s="13" t="n">
        <f aca="false">MAX(0,MIN(1,1-10^(-I8/10)))</f>
        <v>0.743551596348228</v>
      </c>
      <c r="M8" s="13" t="n">
        <f aca="false">MAX(0,MIN(1,1-10^(-J8/10)))</f>
        <v>0.457999109598377</v>
      </c>
      <c r="N8" s="14" t="n">
        <f aca="false">ROUND(AVERAGE(K8,L8,M8)/0.05,0)*0.05</f>
        <v>0.5</v>
      </c>
      <c r="O8" s="15" t="s">
        <v>18</v>
      </c>
    </row>
    <row r="9" customFormat="false" ht="18" hidden="false" customHeight="true" outlineLevel="0" collapsed="false">
      <c r="A9" s="10" t="s">
        <v>23</v>
      </c>
      <c r="B9" s="11" t="n">
        <v>68.93</v>
      </c>
      <c r="C9" s="11" t="n">
        <v>64.16</v>
      </c>
      <c r="D9" s="11" t="n">
        <v>71.51</v>
      </c>
      <c r="E9" s="11" t="n">
        <v>68.03</v>
      </c>
      <c r="F9" s="11" t="n">
        <v>58.24</v>
      </c>
      <c r="G9" s="11" t="n">
        <v>67.4</v>
      </c>
      <c r="H9" s="12" t="n">
        <f aca="false">B9-E9</f>
        <v>0.900000000000006</v>
      </c>
      <c r="I9" s="12" t="n">
        <f aca="false">C9-F9</f>
        <v>5.92</v>
      </c>
      <c r="J9" s="12" t="n">
        <f aca="false">D9-G9</f>
        <v>4.11</v>
      </c>
      <c r="K9" s="13" t="n">
        <f aca="false">MAX(0,MIN(1,1-10^(-H9/10)))</f>
        <v>0.187169483835902</v>
      </c>
      <c r="L9" s="13" t="n">
        <f aca="false">MAX(0,MIN(1,1-10^(-I9/10)))</f>
        <v>0.744141411309435</v>
      </c>
      <c r="M9" s="13" t="n">
        <f aca="false">MAX(0,MIN(1,1-10^(-J9/10)))</f>
        <v>0.611849634009352</v>
      </c>
      <c r="N9" s="14" t="n">
        <f aca="false">ROUND(AVERAGE(K9,L9,M9)/0.05,0)*0.05</f>
        <v>0.5</v>
      </c>
      <c r="O9" s="15" t="s">
        <v>18</v>
      </c>
    </row>
    <row r="10" customFormat="false" ht="18" hidden="false" customHeight="true" outlineLevel="0" collapsed="false">
      <c r="A10" s="10" t="s">
        <v>24</v>
      </c>
      <c r="B10" s="11" t="n">
        <v>68.93</v>
      </c>
      <c r="C10" s="11" t="n">
        <v>64.16</v>
      </c>
      <c r="D10" s="11" t="n">
        <v>71.51</v>
      </c>
      <c r="E10" s="11" t="n">
        <v>67.52</v>
      </c>
      <c r="F10" s="11" t="n">
        <v>57.4</v>
      </c>
      <c r="G10" s="11" t="n">
        <v>69.52</v>
      </c>
      <c r="H10" s="12" t="n">
        <f aca="false">B10-E10</f>
        <v>1.41000000000001</v>
      </c>
      <c r="I10" s="12" t="n">
        <f aca="false">C10-F10</f>
        <v>6.76</v>
      </c>
      <c r="J10" s="12" t="n">
        <f aca="false">D10-G10</f>
        <v>1.99000000000001</v>
      </c>
      <c r="K10" s="13" t="n">
        <f aca="false">MAX(0,MIN(1,1-10^(-H10/10)))</f>
        <v>0.277230196397832</v>
      </c>
      <c r="L10" s="13" t="n">
        <f aca="false">MAX(0,MIN(1,1-10^(-I10/10)))</f>
        <v>0.789137185006671</v>
      </c>
      <c r="M10" s="13" t="n">
        <f aca="false">MAX(0,MIN(1,1-10^(-J10/10)))</f>
        <v>0.367588148623782</v>
      </c>
      <c r="N10" s="14" t="n">
        <f aca="false">ROUND(AVERAGE(K10,L10,M10)/0.05,0)*0.05</f>
        <v>0.5</v>
      </c>
      <c r="O10" s="15" t="s">
        <v>18</v>
      </c>
    </row>
    <row r="11" customFormat="false" ht="18" hidden="false" customHeight="true" outlineLevel="0" collapsed="false">
      <c r="A11" s="10" t="s">
        <v>25</v>
      </c>
      <c r="B11" s="11" t="n">
        <v>68.93</v>
      </c>
      <c r="C11" s="11" t="n">
        <v>64.16</v>
      </c>
      <c r="D11" s="11" t="n">
        <v>71.51</v>
      </c>
      <c r="E11" s="11" t="n">
        <v>67.55</v>
      </c>
      <c r="F11" s="11" t="n">
        <v>57.47</v>
      </c>
      <c r="G11" s="11" t="n">
        <v>69.22</v>
      </c>
      <c r="H11" s="12" t="n">
        <f aca="false">B11-E11</f>
        <v>1.38000000000001</v>
      </c>
      <c r="I11" s="12" t="n">
        <f aca="false">C11-F11</f>
        <v>6.69</v>
      </c>
      <c r="J11" s="12" t="n">
        <f aca="false">D11-G11</f>
        <v>2.29000000000001</v>
      </c>
      <c r="K11" s="13" t="n">
        <f aca="false">MAX(0,MIN(1,1-10^(-H11/10)))</f>
        <v>0.272220195463178</v>
      </c>
      <c r="L11" s="13" t="n">
        <f aca="false">MAX(0,MIN(1,1-10^(-I11/10)))</f>
        <v>0.785710939887994</v>
      </c>
      <c r="M11" s="13" t="n">
        <f aca="false">MAX(0,MIN(1,1-10^(-J11/10)))</f>
        <v>0.409798919828157</v>
      </c>
      <c r="N11" s="14" t="n">
        <f aca="false">ROUND(AVERAGE(K11,L11,M11)/0.05,0)*0.05</f>
        <v>0.5</v>
      </c>
      <c r="O11" s="15" t="s">
        <v>18</v>
      </c>
    </row>
    <row r="12" customFormat="false" ht="18" hidden="false" customHeight="true" outlineLevel="0" collapsed="false">
      <c r="A12" s="10" t="s">
        <v>26</v>
      </c>
      <c r="B12" s="11" t="n">
        <v>68.93</v>
      </c>
      <c r="C12" s="11" t="n">
        <v>64.16</v>
      </c>
      <c r="D12" s="11" t="n">
        <v>71.51</v>
      </c>
      <c r="E12" s="11" t="n">
        <v>67.82</v>
      </c>
      <c r="F12" s="11" t="n">
        <v>58.28</v>
      </c>
      <c r="G12" s="11" t="n">
        <v>68.82</v>
      </c>
      <c r="H12" s="12" t="n">
        <f aca="false">B12-E12</f>
        <v>1.11000000000001</v>
      </c>
      <c r="I12" s="12" t="n">
        <f aca="false">C12-F12</f>
        <v>5.88</v>
      </c>
      <c r="J12" s="12" t="n">
        <f aca="false">D12-G12</f>
        <v>2.69000000000001</v>
      </c>
      <c r="K12" s="13" t="n">
        <f aca="false">MAX(0,MIN(1,1-10^(-H12/10)))</f>
        <v>0.225538202197484</v>
      </c>
      <c r="L12" s="13" t="n">
        <f aca="false">MAX(0,MIN(1,1-10^(-I12/10)))</f>
        <v>0.74177398093654</v>
      </c>
      <c r="M12" s="13" t="n">
        <f aca="false">MAX(0,MIN(1,1-10^(-J12/10)))</f>
        <v>0.461730217483713</v>
      </c>
      <c r="N12" s="14" t="n">
        <f aca="false">ROUND(AVERAGE(K12,L12,M12)/0.05,0)*0.05</f>
        <v>0.5</v>
      </c>
      <c r="O12" s="15" t="s">
        <v>18</v>
      </c>
    </row>
    <row r="13" customFormat="false" ht="18" hidden="false" customHeight="true" outlineLevel="0" collapsed="false">
      <c r="A13" s="10" t="s">
        <v>27</v>
      </c>
      <c r="B13" s="11" t="n">
        <v>68.93</v>
      </c>
      <c r="C13" s="11" t="n">
        <v>64.16</v>
      </c>
      <c r="D13" s="11" t="n">
        <v>71.51</v>
      </c>
      <c r="E13" s="11" t="n">
        <v>67.85</v>
      </c>
      <c r="F13" s="11" t="n">
        <v>58</v>
      </c>
      <c r="G13" s="11" t="n">
        <v>68.95</v>
      </c>
      <c r="H13" s="12" t="n">
        <f aca="false">B13-E13</f>
        <v>1.08000000000001</v>
      </c>
      <c r="I13" s="12" t="n">
        <f aca="false">C13-F13</f>
        <v>6.16</v>
      </c>
      <c r="J13" s="12" t="n">
        <f aca="false">D13-G13</f>
        <v>2.56</v>
      </c>
      <c r="K13" s="13" t="n">
        <f aca="false">MAX(0,MIN(1,1-10^(-H13/10)))</f>
        <v>0.220169889476744</v>
      </c>
      <c r="L13" s="13" t="n">
        <f aca="false">MAX(0,MIN(1,1-10^(-I13/10)))</f>
        <v>0.757897095326382</v>
      </c>
      <c r="M13" s="13" t="n">
        <f aca="false">MAX(0,MIN(1,1-10^(-J13/10)))</f>
        <v>0.44537428704209</v>
      </c>
      <c r="N13" s="14" t="n">
        <f aca="false">ROUND(AVERAGE(K13,L13,M13)/0.05,0)*0.05</f>
        <v>0.45</v>
      </c>
      <c r="O13" s="15" t="s">
        <v>18</v>
      </c>
    </row>
    <row r="14" customFormat="false" ht="18" hidden="false" customHeight="true" outlineLevel="0" collapsed="false">
      <c r="A14" s="16" t="s">
        <v>28</v>
      </c>
      <c r="B14" s="11" t="n">
        <v>68.93</v>
      </c>
      <c r="C14" s="11" t="n">
        <v>64.16</v>
      </c>
      <c r="D14" s="11" t="n">
        <v>71.51</v>
      </c>
      <c r="E14" s="11" t="n">
        <v>67.42</v>
      </c>
      <c r="F14" s="11" t="n">
        <v>60.94</v>
      </c>
      <c r="G14" s="11" t="n">
        <v>70.11</v>
      </c>
      <c r="H14" s="12" t="n">
        <f aca="false">B14-E14</f>
        <v>1.51000000000001</v>
      </c>
      <c r="I14" s="12" t="n">
        <f aca="false">C14-F14</f>
        <v>3.22</v>
      </c>
      <c r="J14" s="12" t="n">
        <f aca="false">D14-G14</f>
        <v>1.40000000000001</v>
      </c>
      <c r="K14" s="13" t="n">
        <f aca="false">MAX(0,MIN(1,1-10^(-H14/10)))</f>
        <v>0.293682445737039</v>
      </c>
      <c r="L14" s="13" t="n">
        <f aca="false">MAX(0,MIN(1,1-10^(-I14/10)))</f>
        <v>0.523569013194584</v>
      </c>
      <c r="M14" s="13" t="n">
        <f aca="false">MAX(0,MIN(1,1-10^(-J14/10)))</f>
        <v>0.275564039925011</v>
      </c>
      <c r="N14" s="14" t="n">
        <f aca="false">ROUND(AVERAGE(K14,L14,M14)/0.05,0)*0.05</f>
        <v>0.35</v>
      </c>
      <c r="O14" s="17" t="s">
        <v>29</v>
      </c>
    </row>
    <row r="15" customFormat="false" ht="18" hidden="false" customHeight="true" outlineLevel="0" collapsed="false">
      <c r="A15" s="10" t="s">
        <v>30</v>
      </c>
      <c r="B15" s="11" t="n">
        <v>68.93</v>
      </c>
      <c r="C15" s="11" t="n">
        <v>64.16</v>
      </c>
      <c r="D15" s="11" t="n">
        <v>71.51</v>
      </c>
      <c r="E15" s="11" t="n">
        <v>66.92</v>
      </c>
      <c r="F15" s="11" t="n">
        <v>57.4</v>
      </c>
      <c r="G15" s="11" t="n">
        <v>69.11</v>
      </c>
      <c r="H15" s="12" t="n">
        <f aca="false">B15-E15</f>
        <v>2.01000000000001</v>
      </c>
      <c r="I15" s="12" t="n">
        <f aca="false">C15-F15</f>
        <v>6.76</v>
      </c>
      <c r="J15" s="12" t="n">
        <f aca="false">D15-G15</f>
        <v>2.40000000000001</v>
      </c>
      <c r="K15" s="13" t="n">
        <f aca="false">MAX(0,MIN(1,1-10^(-H15/10)))</f>
        <v>0.370493817142803</v>
      </c>
      <c r="L15" s="13" t="n">
        <f aca="false">MAX(0,MIN(1,1-10^(-I15/10)))</f>
        <v>0.789137185006671</v>
      </c>
      <c r="M15" s="13" t="n">
        <f aca="false">MAX(0,MIN(1,1-10^(-J15/10)))</f>
        <v>0.424560062662844</v>
      </c>
      <c r="N15" s="14" t="n">
        <f aca="false">ROUND(AVERAGE(K15,L15,M15)/0.05,0)*0.05</f>
        <v>0.55</v>
      </c>
      <c r="O15" s="15" t="s">
        <v>18</v>
      </c>
    </row>
    <row r="16" customFormat="false" ht="18" hidden="false" customHeight="true" outlineLevel="0" collapsed="false">
      <c r="A16" s="10" t="s">
        <v>31</v>
      </c>
      <c r="B16" s="11" t="n">
        <v>68.93</v>
      </c>
      <c r="C16" s="11" t="n">
        <v>64.16</v>
      </c>
      <c r="D16" s="11" t="n">
        <v>71.51</v>
      </c>
      <c r="E16" s="11" t="n">
        <v>67</v>
      </c>
      <c r="F16" s="11" t="n">
        <v>57.09</v>
      </c>
      <c r="G16" s="11" t="n">
        <v>69.34</v>
      </c>
      <c r="H16" s="12" t="n">
        <f aca="false">B16-E16</f>
        <v>1.93000000000001</v>
      </c>
      <c r="I16" s="12" t="n">
        <f aca="false">C16-F16</f>
        <v>7.06999999999999</v>
      </c>
      <c r="J16" s="12" t="n">
        <f aca="false">D16-G16</f>
        <v>2.17</v>
      </c>
      <c r="K16" s="13" t="n">
        <f aca="false">MAX(0,MIN(1,1-10^(-H16/10)))</f>
        <v>0.358790423414839</v>
      </c>
      <c r="L16" s="13" t="n">
        <f aca="false">MAX(0,MIN(1,1-10^(-I16/10)))</f>
        <v>0.803663972316395</v>
      </c>
      <c r="M16" s="13" t="n">
        <f aca="false">MAX(0,MIN(1,1-10^(-J16/10)))</f>
        <v>0.393263670411495</v>
      </c>
      <c r="N16" s="14" t="n">
        <f aca="false">ROUND(AVERAGE(K16,L16,M16)/0.05,0)*0.05</f>
        <v>0.5</v>
      </c>
      <c r="O16" s="15" t="s">
        <v>18</v>
      </c>
    </row>
    <row r="19" customFormat="false" ht="18" hidden="false" customHeight="true" outlineLevel="0" collapsed="false">
      <c r="A19" s="18" t="s">
        <v>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customFormat="false" ht="19.5" hidden="false" customHeight="true" outlineLevel="0" collapsed="false">
      <c r="A20" s="19" t="s">
        <v>33</v>
      </c>
      <c r="B20" s="20" t="s">
        <v>34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customFormat="false" ht="19.5" hidden="false" customHeight="true" outlineLevel="0" collapsed="false">
      <c r="A21" s="21" t="s">
        <v>35</v>
      </c>
      <c r="B21" s="22" t="s">
        <v>36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customFormat="false" ht="19.5" hidden="false" customHeight="true" outlineLevel="0" collapsed="false">
      <c r="A22" s="23" t="s">
        <v>15</v>
      </c>
      <c r="B22" s="24" t="s">
        <v>37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customFormat="false" ht="19.5" hidden="false" customHeight="true" outlineLevel="0" collapsed="false">
      <c r="A23" s="25" t="s">
        <v>38</v>
      </c>
      <c r="B23" s="26" t="s">
        <v>39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customFormat="false" ht="19.5" hidden="false" customHeight="true" outlineLevel="0" collapsed="false">
      <c r="A24" s="27" t="s">
        <v>40</v>
      </c>
      <c r="B24" s="28" t="s">
        <v>41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customFormat="false" ht="19.5" hidden="false" customHeight="true" outlineLevel="0" collapsed="false">
      <c r="A25" s="29" t="s">
        <v>42</v>
      </c>
      <c r="B25" s="30" t="s">
        <v>43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</sheetData>
  <mergeCells count="9">
    <mergeCell ref="A1:O1"/>
    <mergeCell ref="A2:O2"/>
    <mergeCell ref="A19:O19"/>
    <mergeCell ref="B20:O20"/>
    <mergeCell ref="B21:O21"/>
    <mergeCell ref="B22:O22"/>
    <mergeCell ref="B23:O23"/>
    <mergeCell ref="B24:O24"/>
    <mergeCell ref="B25:O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2026-03-31T12:08:35Z</dcterms:created>
  <dc:creator>openpyxl</dc:creator>
  <dc:description/>
  <dc:language>en-US</dc:language>
  <cp:lastModifiedBy/>
  <dcterms:modified xsi:type="dcterms:W3CDTF">2026-03-31T12:08:35Z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